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BCF85974-9601-45AA-A424-4A33DB6BFB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RE - Gluk Sistemas" sheetId="6" r:id="rId1"/>
  </sheets>
  <calcPr calcId="191029"/>
</workbook>
</file>

<file path=xl/calcChain.xml><?xml version="1.0" encoding="utf-8"?>
<calcChain xmlns="http://schemas.openxmlformats.org/spreadsheetml/2006/main">
  <c r="O21" i="6" l="1"/>
  <c r="H20" i="6" l="1"/>
  <c r="H8" i="6"/>
  <c r="H4" i="6"/>
  <c r="I22" i="6" s="1"/>
  <c r="H39" i="6" l="1"/>
  <c r="H34" i="6" l="1"/>
  <c r="H30" i="6" l="1"/>
  <c r="I30" i="6" s="1"/>
  <c r="I20" i="6"/>
  <c r="I12" i="6"/>
  <c r="I39" i="6"/>
  <c r="I4" i="6"/>
  <c r="I10" i="6"/>
  <c r="I40" i="6"/>
  <c r="I41" i="6"/>
  <c r="I25" i="6"/>
  <c r="I35" i="6"/>
  <c r="I21" i="6"/>
  <c r="I11" i="6"/>
  <c r="I36" i="6"/>
  <c r="I8" i="6"/>
  <c r="I9" i="6"/>
  <c r="I5" i="6"/>
  <c r="I6" i="6"/>
  <c r="I32" i="6"/>
  <c r="I31" i="6"/>
  <c r="I16" i="6"/>
  <c r="I23" i="6"/>
  <c r="I34" i="6"/>
  <c r="I24" i="6"/>
  <c r="H14" i="6"/>
  <c r="H18" i="6" s="1"/>
  <c r="I18" i="6" l="1"/>
  <c r="H28" i="6"/>
  <c r="I14" i="6"/>
  <c r="H38" i="6" l="1"/>
  <c r="I28" i="6"/>
  <c r="H43" i="6" l="1"/>
  <c r="I43" i="6" s="1"/>
  <c r="I38" i="6"/>
</calcChain>
</file>

<file path=xl/sharedStrings.xml><?xml version="1.0" encoding="utf-8"?>
<sst xmlns="http://schemas.openxmlformats.org/spreadsheetml/2006/main" count="55" uniqueCount="55">
  <si>
    <t>1.1</t>
  </si>
  <si>
    <t>2.1</t>
  </si>
  <si>
    <t>2.2</t>
  </si>
  <si>
    <t>2.3</t>
  </si>
  <si>
    <t>6.1</t>
  </si>
  <si>
    <t>Administrativas</t>
  </si>
  <si>
    <t>6.2</t>
  </si>
  <si>
    <t>8.1</t>
  </si>
  <si>
    <t>Previsão para imposto sobre lucros</t>
  </si>
  <si>
    <t>1.2</t>
  </si>
  <si>
    <t>6.3</t>
  </si>
  <si>
    <t>Salários</t>
  </si>
  <si>
    <t>Pró-Labore</t>
  </si>
  <si>
    <t>6.4</t>
  </si>
  <si>
    <t>Contas Incobráveis</t>
  </si>
  <si>
    <t>8.2</t>
  </si>
  <si>
    <t>Despesas Finaceiras (Juros, taxas, etc)</t>
  </si>
  <si>
    <t>Imposto de renda (x%)</t>
  </si>
  <si>
    <t>Contribuição social (x%)</t>
  </si>
  <si>
    <t>Venda de Mercadoria</t>
  </si>
  <si>
    <t>Venda de Serviço</t>
  </si>
  <si>
    <t>Despesas operacionais/administrativas</t>
  </si>
  <si>
    <t>Receitas Financeiras (Juros, taxas, rendimentos, etc)</t>
  </si>
  <si>
    <t>6.5</t>
  </si>
  <si>
    <t>Devoluções e Trocas de Mercadorias</t>
  </si>
  <si>
    <t>Receita operacional bruta [Faturamento]</t>
  </si>
  <si>
    <t>Despesas não operacionais</t>
  </si>
  <si>
    <t>9.1</t>
  </si>
  <si>
    <t>Despesas/Receitas não operacionais</t>
  </si>
  <si>
    <t>9.2</t>
  </si>
  <si>
    <t>11.1</t>
  </si>
  <si>
    <t>11.2</t>
  </si>
  <si>
    <t>Receitas não operacionais</t>
  </si>
  <si>
    <t>2.4</t>
  </si>
  <si>
    <t>Descontos</t>
  </si>
  <si>
    <t>Encargos financeiros líquidos [Despesas/Receitas financeiras]</t>
  </si>
  <si>
    <t>Receita operacional líquida</t>
  </si>
  <si>
    <t>Lucro bruto</t>
  </si>
  <si>
    <t>Resultado operacional bruto</t>
  </si>
  <si>
    <t>(-) Deduções sobre as vendas</t>
  </si>
  <si>
    <t>Resultado operacional antes IR e CSLL</t>
  </si>
  <si>
    <t>Resultado líquido do Período  Lucro/Prejuízo</t>
  </si>
  <si>
    <t>Legenda</t>
  </si>
  <si>
    <t>1</t>
  </si>
  <si>
    <t>Adicione ou remova itens à planilha conforme for necessário!</t>
  </si>
  <si>
    <t>1.3</t>
  </si>
  <si>
    <t>6.6</t>
  </si>
  <si>
    <t>2.5</t>
  </si>
  <si>
    <t>Custo das mercadorias/produções vendidas [CMV - CPV]</t>
  </si>
  <si>
    <t>Outras despesas com Vendas</t>
  </si>
  <si>
    <t>Comissões</t>
  </si>
  <si>
    <t>Impostos sobre Vendas (Simples Nacional e ISS)</t>
  </si>
  <si>
    <t xml:space="preserve">  Necessita ser preenchido</t>
  </si>
  <si>
    <t xml:space="preserve">  Totalizadores</t>
  </si>
  <si>
    <t>notapratica.com.br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</si>
</sst>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$-416]\ * #,##0.00_-;\-[$R$-416]\ * #,##0.00_-;_-[$R$-416]\ * &quot;-&quot;??_-;_-@_-"/>
    <numFmt numFmtId="165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6"/>
      <color rgb="FF4477BA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477BA"/>
        <bgColor indexed="64"/>
      </patternFill>
    </fill>
    <fill>
      <patternFill patternType="solid">
        <fgColor rgb="FF97B3D9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3">
    <xf numFmtId="0" fontId="0" fillId="0" borderId="0" xfId="0"/>
    <xf numFmtId="165" fontId="0" fillId="0" borderId="0" xfId="0" applyNumberFormat="1" applyAlignment="1">
      <alignment horizontal="center"/>
    </xf>
    <xf numFmtId="0" fontId="0" fillId="2" borderId="0" xfId="0" applyFill="1" applyAlignment="1">
      <alignment horizontal="left"/>
    </xf>
    <xf numFmtId="0" fontId="4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4" fillId="2" borderId="0" xfId="0" applyNumberFormat="1" applyFont="1" applyFill="1"/>
    <xf numFmtId="0" fontId="3" fillId="3" borderId="0" xfId="0" applyFont="1" applyFill="1" applyAlignment="1">
      <alignment horizontal="right" vertical="center"/>
    </xf>
    <xf numFmtId="164" fontId="0" fillId="2" borderId="0" xfId="0" applyNumberFormat="1" applyFill="1"/>
    <xf numFmtId="164" fontId="1" fillId="2" borderId="0" xfId="0" applyNumberFormat="1" applyFont="1" applyFill="1"/>
    <xf numFmtId="0" fontId="0" fillId="0" borderId="0" xfId="0" applyAlignment="1">
      <alignment horizontal="left"/>
    </xf>
    <xf numFmtId="164" fontId="0" fillId="0" borderId="0" xfId="0" applyNumberFormat="1"/>
    <xf numFmtId="0" fontId="4" fillId="3" borderId="6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165" fontId="0" fillId="3" borderId="7" xfId="1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right"/>
    </xf>
    <xf numFmtId="165" fontId="0" fillId="2" borderId="9" xfId="1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right"/>
    </xf>
    <xf numFmtId="165" fontId="0" fillId="3" borderId="9" xfId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right" vertical="center"/>
    </xf>
    <xf numFmtId="165" fontId="0" fillId="3" borderId="9" xfId="1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165" fontId="8" fillId="3" borderId="9" xfId="1" applyNumberFormat="1" applyFont="1" applyFill="1" applyBorder="1" applyAlignment="1">
      <alignment horizontal="center" vertical="center"/>
    </xf>
    <xf numFmtId="165" fontId="7" fillId="3" borderId="9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right"/>
    </xf>
    <xf numFmtId="165" fontId="0" fillId="0" borderId="9" xfId="1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left" vertical="center"/>
    </xf>
    <xf numFmtId="164" fontId="3" fillId="0" borderId="11" xfId="0" applyNumberFormat="1" applyFont="1" applyBorder="1" applyAlignment="1">
      <alignment horizontal="left" vertical="center"/>
    </xf>
    <xf numFmtId="0" fontId="1" fillId="3" borderId="5" xfId="0" quotePrefix="1" applyFont="1" applyFill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0" fillId="0" borderId="8" xfId="0" applyBorder="1"/>
    <xf numFmtId="0" fontId="0" fillId="0" borderId="9" xfId="0" applyBorder="1"/>
    <xf numFmtId="165" fontId="6" fillId="3" borderId="12" xfId="1" applyNumberFormat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0" fontId="12" fillId="0" borderId="0" xfId="2" applyFill="1"/>
    <xf numFmtId="0" fontId="11" fillId="0" borderId="0" xfId="0" applyFont="1" applyAlignment="1">
      <alignment vertical="center"/>
    </xf>
    <xf numFmtId="0" fontId="13" fillId="0" borderId="0" xfId="2" applyFont="1"/>
    <xf numFmtId="0" fontId="14" fillId="0" borderId="0" xfId="2" applyFont="1"/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4" fillId="4" borderId="6" xfId="0" applyNumberFormat="1" applyFont="1" applyFill="1" applyBorder="1"/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4" fontId="9" fillId="5" borderId="0" xfId="0" applyNumberFormat="1" applyFont="1" applyFill="1"/>
    <xf numFmtId="164" fontId="9" fillId="5" borderId="1" xfId="0" applyNumberFormat="1" applyFont="1" applyFill="1" applyBorder="1" applyAlignment="1">
      <alignment horizontal="center"/>
    </xf>
    <xf numFmtId="164" fontId="9" fillId="5" borderId="13" xfId="0" applyNumberFormat="1" applyFont="1" applyFill="1" applyBorder="1" applyAlignment="1">
      <alignment horizontal="center"/>
    </xf>
    <xf numFmtId="164" fontId="10" fillId="5" borderId="0" xfId="0" applyNumberFormat="1" applyFont="1" applyFill="1" applyAlignment="1">
      <alignment vertical="center"/>
    </xf>
    <xf numFmtId="164" fontId="3" fillId="4" borderId="0" xfId="0" applyNumberFormat="1" applyFont="1" applyFill="1" applyAlignment="1">
      <alignment vertical="center"/>
    </xf>
    <xf numFmtId="164" fontId="4" fillId="4" borderId="0" xfId="0" applyNumberFormat="1" applyFont="1" applyFill="1"/>
    <xf numFmtId="164" fontId="4" fillId="4" borderId="0" xfId="0" applyNumberFormat="1" applyFont="1" applyFill="1" applyAlignment="1">
      <alignment vertical="center"/>
    </xf>
    <xf numFmtId="164" fontId="4" fillId="4" borderId="0" xfId="0" applyNumberFormat="1" applyFont="1" applyFill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15" fillId="0" borderId="0" xfId="2" applyFont="1" applyFill="1" applyAlignment="1">
      <alignment vertical="center"/>
    </xf>
  </cellXfs>
  <cellStyles count="3">
    <cellStyle name="Hiperlink" xfId="2" builtinId="8"/>
    <cellStyle name="Normal" xfId="0" builtinId="0"/>
    <cellStyle name="Porcentagem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4477BA"/>
      <color rgb="FF5CC1DB"/>
      <color rgb="FF97B3D9"/>
      <color rgb="FFF8DD6B"/>
      <color rgb="FFF4BB35"/>
      <color rgb="FFEBCD4F"/>
      <color rgb="FFFCF9C4"/>
      <color rgb="FFFFCC66"/>
      <color rgb="FFFF99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notapratica/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hyperlink" Target="https://www.notapratica.com.br/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430305</xdr:colOff>
      <xdr:row>12</xdr:row>
      <xdr:rowOff>143435</xdr:rowOff>
    </xdr:from>
    <xdr:to>
      <xdr:col>17</xdr:col>
      <xdr:colOff>44822</xdr:colOff>
      <xdr:row>24</xdr:row>
      <xdr:rowOff>62754</xdr:rowOff>
    </xdr:to>
    <xdr:sp macro="" textlink="">
      <xdr:nvSpPr>
        <xdr:cNvPr id="38" name="Retângulo 37">
          <a:extLst>
            <a:ext uri="{FF2B5EF4-FFF2-40B4-BE49-F238E27FC236}">
              <a16:creationId xmlns:a16="http://schemas.microsoft.com/office/drawing/2014/main" id="{1C28C5A1-3D6E-44D5-821A-D043850932B7}"/>
            </a:ext>
          </a:extLst>
        </xdr:cNvPr>
        <xdr:cNvSpPr/>
      </xdr:nvSpPr>
      <xdr:spPr>
        <a:xfrm>
          <a:off x="11985811" y="3263153"/>
          <a:ext cx="3218329" cy="2411507"/>
        </a:xfrm>
        <a:prstGeom prst="rect">
          <a:avLst/>
        </a:prstGeom>
        <a:noFill/>
        <a:ln>
          <a:solidFill>
            <a:srgbClr val="5CC1DB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71718</xdr:colOff>
      <xdr:row>0</xdr:row>
      <xdr:rowOff>117960</xdr:rowOff>
    </xdr:from>
    <xdr:to>
      <xdr:col>3</xdr:col>
      <xdr:colOff>833718</xdr:colOff>
      <xdr:row>2</xdr:row>
      <xdr:rowOff>124259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3367D3EC-B1AF-4FC6-91A1-56C3EC76FB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14" b="22306"/>
        <a:stretch/>
      </xdr:blipFill>
      <xdr:spPr bwMode="auto">
        <a:xfrm>
          <a:off x="860612" y="117960"/>
          <a:ext cx="2205318" cy="1207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457200</xdr:colOff>
      <xdr:row>13</xdr:row>
      <xdr:rowOff>44822</xdr:rowOff>
    </xdr:from>
    <xdr:to>
      <xdr:col>14</xdr:col>
      <xdr:colOff>2439804</xdr:colOff>
      <xdr:row>15</xdr:row>
      <xdr:rowOff>233082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5EF2C064-A930-4C60-BAAD-467976D54C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8" t="3263" r="2707" b="57585"/>
        <a:stretch/>
      </xdr:blipFill>
      <xdr:spPr bwMode="auto">
        <a:xfrm>
          <a:off x="12012706" y="3343834"/>
          <a:ext cx="3139051" cy="726142"/>
        </a:xfrm>
        <a:prstGeom prst="round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516150</xdr:colOff>
      <xdr:row>19</xdr:row>
      <xdr:rowOff>179820</xdr:rowOff>
    </xdr:from>
    <xdr:to>
      <xdr:col>14</xdr:col>
      <xdr:colOff>18293</xdr:colOff>
      <xdr:row>23</xdr:row>
      <xdr:rowOff>20997</xdr:rowOff>
    </xdr:to>
    <xdr:pic>
      <xdr:nvPicPr>
        <xdr:cNvPr id="15" name="Imagem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87198E-AAF0-40A6-B99B-0E0A3E469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2071656" y="4787679"/>
          <a:ext cx="65859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499668</xdr:colOff>
      <xdr:row>15</xdr:row>
      <xdr:rowOff>242046</xdr:rowOff>
    </xdr:from>
    <xdr:to>
      <xdr:col>12</xdr:col>
      <xdr:colOff>1150000</xdr:colOff>
      <xdr:row>19</xdr:row>
      <xdr:rowOff>119081</xdr:rowOff>
    </xdr:to>
    <xdr:pic>
      <xdr:nvPicPr>
        <xdr:cNvPr id="16" name="Imagem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3226D1-9F3A-4C3F-BA3A-D66ADDAA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5174" y="4078940"/>
          <a:ext cx="650332" cy="648000"/>
        </a:xfrm>
        <a:prstGeom prst="round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stagram.com/notapratica/" TargetMode="External"/><Relationship Id="rId1" Type="http://schemas.openxmlformats.org/officeDocument/2006/relationships/hyperlink" Target="https://www.notapratica.com.b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3"/>
  <sheetViews>
    <sheetView showGridLines="0" tabSelected="1" zoomScale="85" zoomScaleNormal="85" workbookViewId="0">
      <selection activeCell="O8" sqref="O8"/>
    </sheetView>
  </sheetViews>
  <sheetFormatPr defaultRowHeight="14.4" x14ac:dyDescent="0.3"/>
  <cols>
    <col min="1" max="1" width="11.44140625" customWidth="1"/>
    <col min="3" max="3" width="12.109375" bestFit="1" customWidth="1"/>
    <col min="4" max="4" width="14.33203125" bestFit="1" customWidth="1"/>
    <col min="7" max="7" width="17.109375" customWidth="1"/>
    <col min="8" max="8" width="19.44140625" style="1" customWidth="1"/>
    <col min="9" max="9" width="14.109375" customWidth="1"/>
    <col min="10" max="10" width="7.33203125" customWidth="1"/>
    <col min="11" max="11" width="17.6640625" customWidth="1"/>
    <col min="12" max="12" width="28.109375" customWidth="1"/>
    <col min="13" max="13" width="16.88671875" customWidth="1"/>
    <col min="14" max="14" width="4.109375" hidden="1" customWidth="1"/>
    <col min="15" max="15" width="35.6640625" customWidth="1"/>
    <col min="16" max="17" width="8.88671875" hidden="1" customWidth="1"/>
  </cols>
  <sheetData>
    <row r="1" spans="2:12" ht="81" customHeight="1" x14ac:dyDescent="0.3"/>
    <row r="2" spans="2:12" ht="13.5" customHeight="1" x14ac:dyDescent="0.3"/>
    <row r="3" spans="2:12" ht="15" customHeight="1" x14ac:dyDescent="0.3"/>
    <row r="4" spans="2:12" ht="15.6" x14ac:dyDescent="0.3">
      <c r="B4" s="36" t="s">
        <v>43</v>
      </c>
      <c r="C4" s="17" t="s">
        <v>25</v>
      </c>
      <c r="D4" s="18"/>
      <c r="E4" s="18"/>
      <c r="F4" s="18"/>
      <c r="G4" s="18"/>
      <c r="H4" s="60">
        <f>SUM(H5:H7)</f>
        <v>104590.39999999999</v>
      </c>
      <c r="I4" s="19">
        <f>H4/H4</f>
        <v>1</v>
      </c>
      <c r="J4" s="43"/>
      <c r="K4" s="54" t="s">
        <v>42</v>
      </c>
      <c r="L4" s="55"/>
    </row>
    <row r="5" spans="2:12" ht="15" customHeight="1" x14ac:dyDescent="0.3">
      <c r="B5" s="20" t="s">
        <v>0</v>
      </c>
      <c r="C5" s="2" t="s">
        <v>19</v>
      </c>
      <c r="D5" s="2"/>
      <c r="E5" s="2"/>
      <c r="F5" s="2"/>
      <c r="G5" s="2"/>
      <c r="H5" s="63">
        <v>81350</v>
      </c>
      <c r="I5" s="21">
        <f>H5/H4</f>
        <v>0.77779605011549824</v>
      </c>
      <c r="J5" s="43"/>
      <c r="K5" s="56"/>
      <c r="L5" s="57"/>
    </row>
    <row r="6" spans="2:12" ht="15.75" customHeight="1" x14ac:dyDescent="0.3">
      <c r="B6" s="20" t="s">
        <v>9</v>
      </c>
      <c r="C6" s="2" t="s">
        <v>20</v>
      </c>
      <c r="D6" s="2"/>
      <c r="E6" s="2"/>
      <c r="F6" s="2"/>
      <c r="G6" s="2"/>
      <c r="H6" s="63">
        <v>23240.400000000001</v>
      </c>
      <c r="I6" s="21">
        <f>H6/H4</f>
        <v>0.22220394988450184</v>
      </c>
      <c r="J6" s="43"/>
      <c r="K6" s="64"/>
      <c r="L6" s="58" t="s">
        <v>52</v>
      </c>
    </row>
    <row r="7" spans="2:12" ht="15.75" customHeight="1" x14ac:dyDescent="0.3">
      <c r="B7" s="20" t="s">
        <v>45</v>
      </c>
      <c r="C7" s="2"/>
      <c r="D7" s="2"/>
      <c r="E7" s="2"/>
      <c r="F7" s="2"/>
      <c r="G7" s="2"/>
      <c r="H7" s="63"/>
      <c r="I7" s="21"/>
      <c r="J7" s="43"/>
      <c r="K7" s="65"/>
      <c r="L7" s="59"/>
    </row>
    <row r="8" spans="2:12" ht="15.75" customHeight="1" x14ac:dyDescent="0.3">
      <c r="B8" s="22">
        <v>2</v>
      </c>
      <c r="C8" s="3" t="s">
        <v>39</v>
      </c>
      <c r="D8" s="4"/>
      <c r="E8" s="4"/>
      <c r="F8" s="4"/>
      <c r="G8" s="4"/>
      <c r="H8" s="68">
        <f>SUM(H9:H13)</f>
        <v>10758</v>
      </c>
      <c r="I8" s="23">
        <f>H8/H4</f>
        <v>0.10285838853279078</v>
      </c>
      <c r="J8" s="43"/>
      <c r="K8" s="61"/>
      <c r="L8" s="58" t="s">
        <v>53</v>
      </c>
    </row>
    <row r="9" spans="2:12" ht="15" customHeight="1" x14ac:dyDescent="0.3">
      <c r="B9" s="20" t="s">
        <v>1</v>
      </c>
      <c r="C9" s="2" t="s">
        <v>50</v>
      </c>
      <c r="D9" s="2"/>
      <c r="E9" s="2"/>
      <c r="F9" s="2"/>
      <c r="G9" s="2"/>
      <c r="H9" s="63">
        <v>2550</v>
      </c>
      <c r="I9" s="21">
        <f>H9/H4</f>
        <v>2.4380822714130553E-2</v>
      </c>
      <c r="J9" s="43"/>
      <c r="K9" s="62"/>
      <c r="L9" s="59"/>
    </row>
    <row r="10" spans="2:12" ht="15" customHeight="1" x14ac:dyDescent="0.3">
      <c r="B10" s="20" t="s">
        <v>2</v>
      </c>
      <c r="C10" s="2" t="s">
        <v>51</v>
      </c>
      <c r="D10" s="2"/>
      <c r="E10" s="2"/>
      <c r="F10" s="2"/>
      <c r="G10" s="2"/>
      <c r="H10" s="63">
        <v>6508</v>
      </c>
      <c r="I10" s="21">
        <f>H10/H4</f>
        <v>6.222368400923986E-2</v>
      </c>
      <c r="J10" s="43"/>
    </row>
    <row r="11" spans="2:12" ht="15.75" customHeight="1" x14ac:dyDescent="0.3">
      <c r="B11" s="20" t="s">
        <v>3</v>
      </c>
      <c r="C11" s="2" t="s">
        <v>34</v>
      </c>
      <c r="D11" s="2"/>
      <c r="E11" s="2"/>
      <c r="F11" s="2"/>
      <c r="G11" s="2"/>
      <c r="H11" s="63">
        <v>500</v>
      </c>
      <c r="I11" s="21">
        <f>H11/H4</f>
        <v>4.7805534733589318E-3</v>
      </c>
      <c r="J11" s="43"/>
      <c r="K11" s="53" t="s">
        <v>44</v>
      </c>
      <c r="L11" s="53"/>
    </row>
    <row r="12" spans="2:12" x14ac:dyDescent="0.3">
      <c r="B12" s="20" t="s">
        <v>33</v>
      </c>
      <c r="C12" s="2" t="s">
        <v>24</v>
      </c>
      <c r="D12" s="2"/>
      <c r="E12" s="2"/>
      <c r="F12" s="2"/>
      <c r="G12" s="2"/>
      <c r="H12" s="63">
        <v>1200</v>
      </c>
      <c r="I12" s="21">
        <f>H12/H4</f>
        <v>1.1473328336061437E-2</v>
      </c>
      <c r="J12" s="43"/>
      <c r="K12" s="53"/>
      <c r="L12" s="53"/>
    </row>
    <row r="13" spans="2:12" x14ac:dyDescent="0.3">
      <c r="B13" s="20" t="s">
        <v>47</v>
      </c>
      <c r="C13" s="2"/>
      <c r="D13" s="2"/>
      <c r="E13" s="2"/>
      <c r="F13" s="2"/>
      <c r="G13" s="2"/>
      <c r="H13" s="63"/>
      <c r="I13" s="21"/>
      <c r="J13" s="43"/>
      <c r="K13" s="53"/>
      <c r="L13" s="53"/>
    </row>
    <row r="14" spans="2:12" ht="30" customHeight="1" x14ac:dyDescent="0.3">
      <c r="B14" s="24">
        <v>3</v>
      </c>
      <c r="C14" s="5" t="s">
        <v>36</v>
      </c>
      <c r="D14" s="5"/>
      <c r="E14" s="6"/>
      <c r="F14" s="6"/>
      <c r="G14" s="6"/>
      <c r="H14" s="70">
        <f>SUM(H4-H8)</f>
        <v>93832.4</v>
      </c>
      <c r="I14" s="25">
        <f>H14/H4</f>
        <v>0.89714161146720928</v>
      </c>
      <c r="J14" s="44"/>
    </row>
    <row r="15" spans="2:12" ht="12" customHeight="1" x14ac:dyDescent="0.3">
      <c r="B15" s="37"/>
      <c r="C15" s="38"/>
      <c r="D15" s="38"/>
      <c r="E15" s="38"/>
      <c r="F15" s="38"/>
      <c r="G15" s="38"/>
      <c r="H15" s="39"/>
      <c r="I15" s="32"/>
      <c r="J15" s="43"/>
    </row>
    <row r="16" spans="2:12" ht="21" customHeight="1" x14ac:dyDescent="0.3">
      <c r="B16" s="27">
        <v>4</v>
      </c>
      <c r="C16" s="7" t="s">
        <v>48</v>
      </c>
      <c r="D16" s="8"/>
      <c r="E16" s="8"/>
      <c r="F16" s="8"/>
      <c r="G16" s="8"/>
      <c r="H16" s="66">
        <v>56945</v>
      </c>
      <c r="I16" s="25">
        <f>H16/H4</f>
        <v>0.54445723508084876</v>
      </c>
      <c r="J16" s="44"/>
    </row>
    <row r="17" spans="2:16" ht="11.25" customHeight="1" x14ac:dyDescent="0.3">
      <c r="B17" s="37"/>
      <c r="C17" s="38"/>
      <c r="D17" s="38"/>
      <c r="E17" s="38"/>
      <c r="F17" s="38"/>
      <c r="G17" s="38"/>
      <c r="H17" s="39"/>
      <c r="I17" s="32"/>
      <c r="J17" s="43"/>
    </row>
    <row r="18" spans="2:16" ht="24.75" customHeight="1" x14ac:dyDescent="0.3">
      <c r="B18" s="28">
        <v>5</v>
      </c>
      <c r="C18" s="7" t="s">
        <v>37</v>
      </c>
      <c r="D18" s="7"/>
      <c r="E18" s="7"/>
      <c r="F18" s="7"/>
      <c r="G18" s="7"/>
      <c r="H18" s="69">
        <f>SUM(H14-H16)</f>
        <v>36887.399999999994</v>
      </c>
      <c r="I18" s="29">
        <f>H18/H4</f>
        <v>0.35268437638636047</v>
      </c>
      <c r="J18" s="45"/>
      <c r="O18" s="72" t="s">
        <v>54</v>
      </c>
      <c r="P18" s="49"/>
    </row>
    <row r="19" spans="2:16" ht="4.5" customHeight="1" x14ac:dyDescent="0.3">
      <c r="B19" s="26"/>
      <c r="C19" s="9"/>
      <c r="D19" s="10"/>
      <c r="E19" s="10"/>
      <c r="F19" s="10"/>
      <c r="G19" s="10"/>
      <c r="H19" s="11"/>
      <c r="I19" s="21"/>
      <c r="J19" s="43"/>
      <c r="O19" s="49"/>
      <c r="P19" s="49"/>
    </row>
    <row r="20" spans="2:16" ht="21" customHeight="1" x14ac:dyDescent="0.3">
      <c r="B20" s="28">
        <v>6</v>
      </c>
      <c r="C20" s="7" t="s">
        <v>21</v>
      </c>
      <c r="D20" s="7"/>
      <c r="E20" s="7"/>
      <c r="F20" s="7"/>
      <c r="G20" s="7"/>
      <c r="H20" s="69">
        <f>SUM(H21:H26)</f>
        <v>18521.309999999998</v>
      </c>
      <c r="I20" s="29">
        <f>H20/H4</f>
        <v>0.177084225703315</v>
      </c>
      <c r="J20" s="45"/>
      <c r="O20" s="48"/>
    </row>
    <row r="21" spans="2:16" x14ac:dyDescent="0.3">
      <c r="B21" s="20" t="s">
        <v>4</v>
      </c>
      <c r="C21" s="2" t="s">
        <v>5</v>
      </c>
      <c r="D21" s="2"/>
      <c r="E21" s="2"/>
      <c r="F21" s="2"/>
      <c r="G21" s="2"/>
      <c r="H21" s="63">
        <v>6530.9</v>
      </c>
      <c r="I21" s="21">
        <f>H21/H4</f>
        <v>6.2442633358319691E-2</v>
      </c>
      <c r="J21" s="43"/>
      <c r="O21" s="71" t="str">
        <f>"@notapratica"</f>
        <v>@notapratica</v>
      </c>
    </row>
    <row r="22" spans="2:16" x14ac:dyDescent="0.3">
      <c r="B22" s="20" t="s">
        <v>6</v>
      </c>
      <c r="C22" s="2" t="s">
        <v>49</v>
      </c>
      <c r="D22" s="2"/>
      <c r="E22" s="2"/>
      <c r="F22" s="2"/>
      <c r="G22" s="2"/>
      <c r="H22" s="63">
        <v>2440.4</v>
      </c>
      <c r="I22" s="21">
        <f>H22/H4</f>
        <v>2.3332925392770276E-2</v>
      </c>
      <c r="J22" s="43"/>
      <c r="O22" s="71"/>
    </row>
    <row r="23" spans="2:16" x14ac:dyDescent="0.3">
      <c r="B23" s="20" t="s">
        <v>10</v>
      </c>
      <c r="C23" s="2" t="s">
        <v>12</v>
      </c>
      <c r="D23" s="2"/>
      <c r="E23" s="2"/>
      <c r="F23" s="2"/>
      <c r="G23" s="2"/>
      <c r="H23" s="63">
        <v>3000</v>
      </c>
      <c r="I23" s="21">
        <f>H23/H4</f>
        <v>2.8683320840153591E-2</v>
      </c>
      <c r="J23" s="43"/>
    </row>
    <row r="24" spans="2:16" ht="15.6" x14ac:dyDescent="0.3">
      <c r="B24" s="20" t="s">
        <v>13</v>
      </c>
      <c r="C24" s="2" t="s">
        <v>11</v>
      </c>
      <c r="D24" s="2"/>
      <c r="E24" s="2"/>
      <c r="F24" s="2"/>
      <c r="G24" s="2"/>
      <c r="H24" s="63">
        <v>4790</v>
      </c>
      <c r="I24" s="21">
        <f>H24/H4</f>
        <v>4.5797702274778571E-2</v>
      </c>
      <c r="J24" s="43"/>
      <c r="O24" s="51"/>
    </row>
    <row r="25" spans="2:16" ht="14.4" customHeight="1" x14ac:dyDescent="0.3">
      <c r="B25" s="20" t="s">
        <v>23</v>
      </c>
      <c r="C25" s="2" t="s">
        <v>14</v>
      </c>
      <c r="D25" s="2"/>
      <c r="E25" s="2"/>
      <c r="F25" s="2"/>
      <c r="G25" s="2"/>
      <c r="H25" s="63">
        <v>1760.01</v>
      </c>
      <c r="I25" s="21">
        <f>H25/H4</f>
        <v>1.6827643837292908E-2</v>
      </c>
      <c r="J25" s="43"/>
      <c r="O25" s="52"/>
      <c r="P25" s="52"/>
    </row>
    <row r="26" spans="2:16" ht="14.4" customHeight="1" x14ac:dyDescent="0.3">
      <c r="B26" s="20" t="s">
        <v>46</v>
      </c>
      <c r="C26" s="2"/>
      <c r="D26" s="2"/>
      <c r="E26" s="2"/>
      <c r="F26" s="2"/>
      <c r="G26" s="2"/>
      <c r="H26" s="63"/>
      <c r="I26" s="21"/>
      <c r="J26" s="43"/>
      <c r="O26" s="52"/>
      <c r="P26" s="52"/>
    </row>
    <row r="27" spans="2:16" ht="14.4" customHeight="1" x14ac:dyDescent="0.3">
      <c r="B27" s="40"/>
      <c r="I27" s="41"/>
      <c r="O27" s="51"/>
    </row>
    <row r="28" spans="2:16" ht="29.25" customHeight="1" x14ac:dyDescent="0.3">
      <c r="B28" s="24">
        <v>7</v>
      </c>
      <c r="C28" s="5" t="s">
        <v>38</v>
      </c>
      <c r="D28" s="12"/>
      <c r="E28" s="12"/>
      <c r="F28" s="12"/>
      <c r="G28" s="12"/>
      <c r="H28" s="67">
        <f>SUM(H18-H20)</f>
        <v>18366.089999999997</v>
      </c>
      <c r="I28" s="30">
        <f>H28/H4</f>
        <v>0.17560015068304546</v>
      </c>
      <c r="J28" s="46"/>
      <c r="O28" s="48"/>
    </row>
    <row r="29" spans="2:16" ht="14.4" customHeight="1" x14ac:dyDescent="0.3">
      <c r="B29" s="37"/>
      <c r="C29" s="38"/>
      <c r="D29" s="38"/>
      <c r="E29" s="38"/>
      <c r="F29" s="38"/>
      <c r="G29" s="38"/>
      <c r="H29" s="39"/>
      <c r="I29" s="32"/>
      <c r="J29" s="43"/>
    </row>
    <row r="30" spans="2:16" ht="15.6" customHeight="1" x14ac:dyDescent="0.3">
      <c r="B30" s="22">
        <v>8</v>
      </c>
      <c r="C30" s="3" t="s">
        <v>35</v>
      </c>
      <c r="D30" s="4"/>
      <c r="E30" s="4"/>
      <c r="F30" s="4"/>
      <c r="G30" s="4"/>
      <c r="H30" s="68">
        <f>SUM(H31:H32)</f>
        <v>-244.31</v>
      </c>
      <c r="I30" s="23">
        <f>H30/H4</f>
        <v>-2.3358740381526411E-3</v>
      </c>
      <c r="J30" s="43"/>
    </row>
    <row r="31" spans="2:16" x14ac:dyDescent="0.3">
      <c r="B31" s="20" t="s">
        <v>7</v>
      </c>
      <c r="C31" s="2" t="s">
        <v>16</v>
      </c>
      <c r="D31" s="2"/>
      <c r="E31" s="2"/>
      <c r="F31" s="2"/>
      <c r="G31" s="2"/>
      <c r="H31" s="63">
        <v>-344.31</v>
      </c>
      <c r="I31" s="21">
        <f>H31/H4</f>
        <v>-3.2919847328244278E-3</v>
      </c>
      <c r="J31" s="43"/>
      <c r="O31" s="50"/>
    </row>
    <row r="32" spans="2:16" x14ac:dyDescent="0.3">
      <c r="B32" s="20" t="s">
        <v>15</v>
      </c>
      <c r="C32" s="2" t="s">
        <v>22</v>
      </c>
      <c r="D32" s="2"/>
      <c r="E32" s="2"/>
      <c r="F32" s="2"/>
      <c r="G32" s="2"/>
      <c r="H32" s="63">
        <v>100</v>
      </c>
      <c r="I32" s="21">
        <f>H32/H4</f>
        <v>9.5611069467178638E-4</v>
      </c>
      <c r="J32" s="43"/>
      <c r="O32" s="48"/>
    </row>
    <row r="33" spans="2:10" x14ac:dyDescent="0.3">
      <c r="B33" s="31"/>
      <c r="C33" s="15"/>
      <c r="D33" s="15"/>
      <c r="E33" s="15"/>
      <c r="F33" s="15"/>
      <c r="G33" s="15"/>
      <c r="H33" s="16"/>
      <c r="I33" s="32"/>
      <c r="J33" s="43"/>
    </row>
    <row r="34" spans="2:10" ht="15.6" x14ac:dyDescent="0.3">
      <c r="B34" s="22">
        <v>9</v>
      </c>
      <c r="C34" s="3" t="s">
        <v>28</v>
      </c>
      <c r="D34" s="4"/>
      <c r="E34" s="4"/>
      <c r="F34" s="4"/>
      <c r="G34" s="4"/>
      <c r="H34" s="68">
        <f>SUM(H35+H36)</f>
        <v>100</v>
      </c>
      <c r="I34" s="23">
        <f>H34/H4</f>
        <v>9.5611069467178638E-4</v>
      </c>
      <c r="J34" s="43"/>
    </row>
    <row r="35" spans="2:10" x14ac:dyDescent="0.3">
      <c r="B35" s="20" t="s">
        <v>27</v>
      </c>
      <c r="C35" s="2" t="s">
        <v>26</v>
      </c>
      <c r="D35" s="2"/>
      <c r="E35" s="2"/>
      <c r="F35" s="2"/>
      <c r="G35" s="2"/>
      <c r="H35" s="63">
        <v>-200</v>
      </c>
      <c r="I35" s="21">
        <f>H35/H4</f>
        <v>-1.9122213893435728E-3</v>
      </c>
      <c r="J35" s="43"/>
    </row>
    <row r="36" spans="2:10" x14ac:dyDescent="0.3">
      <c r="B36" s="20" t="s">
        <v>29</v>
      </c>
      <c r="C36" s="2" t="s">
        <v>32</v>
      </c>
      <c r="D36" s="2"/>
      <c r="E36" s="2"/>
      <c r="F36" s="2"/>
      <c r="G36" s="2"/>
      <c r="H36" s="63">
        <v>300</v>
      </c>
      <c r="I36" s="21">
        <f>H36/H4</f>
        <v>2.8683320840153593E-3</v>
      </c>
      <c r="J36" s="43"/>
    </row>
    <row r="37" spans="2:10" x14ac:dyDescent="0.3">
      <c r="B37" s="31"/>
      <c r="C37" s="15"/>
      <c r="D37" s="15"/>
      <c r="E37" s="15"/>
      <c r="F37" s="15"/>
      <c r="G37" s="15"/>
      <c r="H37" s="16"/>
      <c r="I37" s="32"/>
      <c r="J37" s="43"/>
    </row>
    <row r="38" spans="2:10" ht="27.75" customHeight="1" x14ac:dyDescent="0.3">
      <c r="B38" s="24">
        <v>10</v>
      </c>
      <c r="C38" s="5" t="s">
        <v>40</v>
      </c>
      <c r="D38" s="5"/>
      <c r="E38" s="5"/>
      <c r="F38" s="5"/>
      <c r="G38" s="5"/>
      <c r="H38" s="67">
        <f>SUM(H28:H30:H34)</f>
        <v>17977.469999999994</v>
      </c>
      <c r="I38" s="30">
        <f>H38/H4</f>
        <v>0.17188451330141194</v>
      </c>
      <c r="J38" s="46"/>
    </row>
    <row r="39" spans="2:10" x14ac:dyDescent="0.3">
      <c r="B39" s="26">
        <v>11</v>
      </c>
      <c r="C39" s="10" t="s">
        <v>8</v>
      </c>
      <c r="D39" s="10"/>
      <c r="E39" s="10"/>
      <c r="F39" s="10"/>
      <c r="G39" s="10"/>
      <c r="H39" s="14">
        <f>SUM(H40:H41)</f>
        <v>0</v>
      </c>
      <c r="I39" s="21">
        <f>H39/H4</f>
        <v>0</v>
      </c>
      <c r="J39" s="43"/>
    </row>
    <row r="40" spans="2:10" x14ac:dyDescent="0.3">
      <c r="B40" s="20" t="s">
        <v>30</v>
      </c>
      <c r="C40" s="2" t="s">
        <v>17</v>
      </c>
      <c r="D40" s="2"/>
      <c r="E40" s="2"/>
      <c r="F40" s="2"/>
      <c r="G40" s="2"/>
      <c r="H40" s="13"/>
      <c r="I40" s="21">
        <f>H40/H4</f>
        <v>0</v>
      </c>
      <c r="J40" s="43"/>
    </row>
    <row r="41" spans="2:10" ht="15" customHeight="1" x14ac:dyDescent="0.3">
      <c r="B41" s="20" t="s">
        <v>31</v>
      </c>
      <c r="C41" s="2" t="s">
        <v>18</v>
      </c>
      <c r="D41" s="2"/>
      <c r="E41" s="2"/>
      <c r="F41" s="2"/>
      <c r="G41" s="2"/>
      <c r="H41" s="13"/>
      <c r="I41" s="21">
        <f>H41/H4</f>
        <v>0</v>
      </c>
      <c r="J41" s="43"/>
    </row>
    <row r="42" spans="2:10" x14ac:dyDescent="0.3">
      <c r="B42" s="31"/>
      <c r="C42" s="15"/>
      <c r="D42" s="15"/>
      <c r="E42" s="15"/>
      <c r="F42" s="15"/>
      <c r="G42" s="15"/>
      <c r="H42" s="16"/>
      <c r="I42" s="32"/>
      <c r="J42" s="43"/>
    </row>
    <row r="43" spans="2:10" ht="32.25" customHeight="1" x14ac:dyDescent="0.3">
      <c r="B43" s="33">
        <v>12</v>
      </c>
      <c r="C43" s="34" t="s">
        <v>41</v>
      </c>
      <c r="D43" s="34"/>
      <c r="E43" s="34"/>
      <c r="F43" s="34"/>
      <c r="G43" s="34"/>
      <c r="H43" s="35">
        <f>SUM(H38-H39)</f>
        <v>17977.469999999994</v>
      </c>
      <c r="I43" s="42">
        <f>H43/H4</f>
        <v>0.17188451330141194</v>
      </c>
      <c r="J43" s="47"/>
    </row>
  </sheetData>
  <mergeCells count="8">
    <mergeCell ref="O21:O22"/>
    <mergeCell ref="O25:P26"/>
    <mergeCell ref="K11:L13"/>
    <mergeCell ref="K4:L5"/>
    <mergeCell ref="L6:L7"/>
    <mergeCell ref="L8:L9"/>
    <mergeCell ref="K6:K7"/>
    <mergeCell ref="K8:K9"/>
  </mergeCells>
  <conditionalFormatting sqref="H4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19">
    <cfRule type="cellIs" dxfId="1" priority="2" operator="greaterThan">
      <formula>0</formula>
    </cfRule>
  </conditionalFormatting>
  <conditionalFormatting sqref="H19">
    <cfRule type="cellIs" dxfId="0" priority="1" operator="lessThan">
      <formula>0</formula>
    </cfRule>
  </conditionalFormatting>
  <hyperlinks>
    <hyperlink ref="O18" r:id="rId1" xr:uid="{5A35F34D-89D9-4072-B3C7-4B25FC65B8CF}"/>
    <hyperlink ref="O21:O22" r:id="rId2" display="https://www.instagram.com/notapratica/" xr:uid="{8E1264D6-E606-4C94-A8A8-E842CEC2CF30}"/>
  </hyperlinks>
  <pageMargins left="0.511811024" right="0.511811024" top="0.78740157499999996" bottom="0.78740157499999996" header="0.31496062000000002" footer="0.31496062000000002"/>
  <pageSetup paperSize="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- Gluk Sistemas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2024-04-12T18:45:18Z</dcterms:modified>
</cp:coreProperties>
</file>